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304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2" i="1" l="1"/>
  <c r="M12" i="1" s="1"/>
  <c r="K13" i="1"/>
  <c r="M13" i="1" s="1"/>
  <c r="K11" i="1"/>
  <c r="M11" i="1" s="1"/>
  <c r="P11" i="1" s="1"/>
  <c r="P13" i="1" l="1"/>
  <c r="P12" i="1"/>
</calcChain>
</file>

<file path=xl/sharedStrings.xml><?xml version="1.0" encoding="utf-8"?>
<sst xmlns="http://schemas.openxmlformats.org/spreadsheetml/2006/main" count="35" uniqueCount="34">
  <si>
    <t>Наимеование медицинской организации</t>
  </si>
  <si>
    <t>код МО</t>
  </si>
  <si>
    <t>№ строки</t>
  </si>
  <si>
    <t>Коэффициент уровня расходов медицинской организации</t>
  </si>
  <si>
    <t>Коэффициент дифференциации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</si>
  <si>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</t>
  </si>
  <si>
    <t>Коэффициент половозрастного состава</t>
  </si>
  <si>
    <t>Дифференцированный подушевой норматив финансирования амбулаторной медицинской помощи для i-той медицинской организации 
(руб./год)</t>
  </si>
  <si>
    <t>Поправочный коэффициент</t>
  </si>
  <si>
    <t>Фактический дифференцированный подушевой норматив финансирования амбулаторной помощи для i-той медицинской организации 
(руб./год)</t>
  </si>
  <si>
    <t>Амбулаторная помощь</t>
  </si>
  <si>
    <t>Стационарная помощь</t>
  </si>
  <si>
    <t>Дневной стационар</t>
  </si>
  <si>
    <t>Дифференцированный подушевой норматив финансирования для i-той медицинской организации по стационару, руб. в год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</si>
  <si>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год на одного застрахованного прикрепленного</t>
  </si>
  <si>
    <t>А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</si>
  <si>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</si>
  <si>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</si>
  <si>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</si>
  <si>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>Приложение № 32</t>
  </si>
  <si>
    <t xml:space="preserve">Значения дифференцированных подушевых нормативов финансирования на прикрепившихся к медицинской организации лиц по всем видам и условиям предоставляемой медицинской помощи 
</t>
  </si>
  <si>
    <t>Базовый подушевой норматив финансирования АПП</t>
  </si>
  <si>
    <t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</t>
  </si>
  <si>
    <t>Пнбаз</t>
  </si>
  <si>
    <t>Кдурi</t>
  </si>
  <si>
    <t>КДi</t>
  </si>
  <si>
    <t>Кдотi</t>
  </si>
  <si>
    <t>Кдзпi</t>
  </si>
  <si>
    <t>Кдпвi</t>
  </si>
  <si>
    <t>ПК</t>
  </si>
  <si>
    <t>к Соглашению о тарифах на оплату медицинской помощи по обязательному медицинскому страхованию на территории Хабаровского края на 2023 год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</si>
  <si>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(руб./год)
(гр.10 + грр.11 + гр.12)</t>
  </si>
  <si>
    <t>Приложение  № 4</t>
  </si>
  <si>
    <t>к Дополнительному Соглашению   № 10 от 29.12.2023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</si>
</sst>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.00000\ _₽_-;\-* #,##0.00000\ _₽_-;_-* &quot;-&quot;??\ _₽_-;_-@_-"/>
    <numFmt numFmtId="166" formatCode="_-* #,##0.0000\ _₽_-;\-* #,##0.000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3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3" fontId="3" fillId="0" borderId="1" xfId="1" applyFont="1" applyBorder="1" applyAlignment="1">
      <alignment wrapText="1"/>
    </xf>
    <xf numFmtId="165" fontId="3" fillId="0" borderId="1" xfId="1" applyNumberFormat="1" applyFont="1" applyBorder="1" applyAlignment="1">
      <alignment wrapText="1"/>
    </xf>
    <xf numFmtId="164" fontId="3" fillId="0" borderId="1" xfId="1" applyNumberFormat="1" applyFont="1" applyBorder="1" applyAlignment="1">
      <alignment wrapText="1"/>
    </xf>
    <xf numFmtId="43" fontId="4" fillId="0" borderId="1" xfId="1" applyFont="1" applyBorder="1" applyAlignment="1">
      <alignment wrapText="1"/>
    </xf>
    <xf numFmtId="43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right"/>
    </xf>
    <xf numFmtId="1" fontId="5" fillId="2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5" fillId="0" borderId="2" xfId="2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166" fontId="3" fillId="0" borderId="1" xfId="1" applyNumberFormat="1" applyFont="1" applyBorder="1" applyAlignment="1">
      <alignment wrapText="1"/>
    </xf>
    <xf numFmtId="43" fontId="3" fillId="0" borderId="1" xfId="1" applyNumberFormat="1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wrapText="1"/>
    </xf>
  </cellXfs>
  <cellStyles count="4">
    <cellStyle name="Обычный" xfId="0" builtinId="0"/>
    <cellStyle name="Обычный 3" xfId="2"/>
    <cellStyle name="Обычный 3 2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414295</xdr:colOff>
      <xdr:row>9</xdr:row>
      <xdr:rowOff>41622</xdr:rowOff>
    </xdr:from>
    <xdr:to>
      <xdr:col>10</xdr:col>
      <xdr:colOff>746760</xdr:colOff>
      <xdr:row>9</xdr:row>
      <xdr:rowOff>293384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7595" y="5080347"/>
          <a:ext cx="332465" cy="2422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100853</xdr:colOff>
      <xdr:row>9</xdr:row>
      <xdr:rowOff>52970</xdr:rowOff>
    </xdr:from>
    <xdr:to>
      <xdr:col>12</xdr:col>
      <xdr:colOff>806824</xdr:colOff>
      <xdr:row>9</xdr:row>
      <xdr:rowOff>196663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90529" y="6048117"/>
          <a:ext cx="705971" cy="143693"/>
        </a:xfrm>
        <a:prstGeom prst="rect">
          <a:avLst/>
        </a:prstGeom>
      </xdr:spPr>
    </xdr:pic>
    <xdr:clientData/>
  </xdr:twoCellAnchor>
  <xdr:twoCellAnchor editAs="oneCell">
    <xdr:from>
      <xdr:col>13</xdr:col>
      <xdr:colOff>280146</xdr:colOff>
      <xdr:row>9</xdr:row>
      <xdr:rowOff>56029</xdr:rowOff>
    </xdr:from>
    <xdr:to>
      <xdr:col>13</xdr:col>
      <xdr:colOff>914399</xdr:colOff>
      <xdr:row>9</xdr:row>
      <xdr:rowOff>207985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3528" y="6051176"/>
          <a:ext cx="634253" cy="151956"/>
        </a:xfrm>
        <a:prstGeom prst="rect">
          <a:avLst/>
        </a:prstGeom>
      </xdr:spPr>
    </xdr:pic>
    <xdr:clientData/>
  </xdr:twoCellAnchor>
  <xdr:twoCellAnchor editAs="oneCell">
    <xdr:from>
      <xdr:col>14</xdr:col>
      <xdr:colOff>235322</xdr:colOff>
      <xdr:row>9</xdr:row>
      <xdr:rowOff>56031</xdr:rowOff>
    </xdr:from>
    <xdr:to>
      <xdr:col>14</xdr:col>
      <xdr:colOff>890306</xdr:colOff>
      <xdr:row>9</xdr:row>
      <xdr:rowOff>224841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98087" y="6051178"/>
          <a:ext cx="654984" cy="168810"/>
        </a:xfrm>
        <a:prstGeom prst="rect">
          <a:avLst/>
        </a:prstGeom>
      </xdr:spPr>
    </xdr:pic>
    <xdr:clientData/>
  </xdr:twoCellAnchor>
  <xdr:twoCellAnchor editAs="oneCell">
    <xdr:from>
      <xdr:col>15</xdr:col>
      <xdr:colOff>168087</xdr:colOff>
      <xdr:row>9</xdr:row>
      <xdr:rowOff>44827</xdr:rowOff>
    </xdr:from>
    <xdr:to>
      <xdr:col>15</xdr:col>
      <xdr:colOff>930648</xdr:colOff>
      <xdr:row>9</xdr:row>
      <xdr:rowOff>213535</xdr:rowOff>
    </xdr:to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4205" y="6039974"/>
          <a:ext cx="762561" cy="1687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abSelected="1" zoomScale="85" zoomScaleNormal="85" workbookViewId="0">
      <selection activeCell="B6" sqref="B6"/>
    </sheetView>
  </sheetViews>
  <sheetFormatPr defaultColWidth="9.140625" defaultRowHeight="15" x14ac:dyDescent="0.25"/>
  <cols>
    <col min="1" max="1" width="6.5703125" style="1" customWidth="1"/>
    <col min="2" max="2" width="27.5703125" style="1" customWidth="1"/>
    <col min="3" max="4" width="8.140625" style="1" hidden="1" customWidth="1"/>
    <col min="5" max="5" width="11" style="1" customWidth="1"/>
    <col min="6" max="7" width="9.7109375" style="1" bestFit="1" customWidth="1"/>
    <col min="8" max="8" width="16" style="1" customWidth="1"/>
    <col min="9" max="9" width="16.7109375" style="1" customWidth="1"/>
    <col min="10" max="10" width="13.7109375" style="1" customWidth="1"/>
    <col min="11" max="11" width="15.28515625" style="1" customWidth="1"/>
    <col min="12" max="12" width="13.7109375" style="1" customWidth="1"/>
    <col min="13" max="13" width="14.42578125" style="1" customWidth="1"/>
    <col min="14" max="14" width="16.5703125" style="1" customWidth="1"/>
    <col min="15" max="15" width="15.85546875" style="1" customWidth="1"/>
    <col min="16" max="16" width="16.5703125" style="1" customWidth="1"/>
    <col min="17" max="16384" width="9.140625" style="1"/>
  </cols>
  <sheetData>
    <row r="1" spans="1:16" s="22" customFormat="1" x14ac:dyDescent="0.25">
      <c r="A1" s="17"/>
      <c r="B1" s="18"/>
      <c r="C1" s="19"/>
      <c r="D1" s="19"/>
      <c r="E1" s="17"/>
      <c r="F1" s="17"/>
      <c r="G1" s="17"/>
      <c r="H1" s="17"/>
      <c r="I1" s="20"/>
      <c r="J1" s="20"/>
      <c r="K1" s="20"/>
      <c r="L1" s="20"/>
      <c r="M1" s="20"/>
      <c r="P1" s="21" t="s">
        <v>32</v>
      </c>
    </row>
    <row r="2" spans="1:16" s="22" customFormat="1" ht="30.6" customHeight="1" x14ac:dyDescent="0.25">
      <c r="A2" s="17"/>
      <c r="B2" s="18"/>
      <c r="C2" s="19"/>
      <c r="D2" s="19"/>
      <c r="E2" s="17"/>
      <c r="F2" s="17"/>
      <c r="G2" s="17"/>
      <c r="H2" s="17"/>
      <c r="I2" s="34" t="s">
        <v>33</v>
      </c>
      <c r="J2" s="34"/>
      <c r="K2" s="34"/>
      <c r="L2" s="34"/>
      <c r="M2" s="34"/>
      <c r="N2" s="34"/>
      <c r="O2" s="34"/>
      <c r="P2" s="34"/>
    </row>
    <row r="3" spans="1:16" s="22" customFormat="1" ht="20.25" customHeight="1" x14ac:dyDescent="0.25">
      <c r="A3" s="17"/>
      <c r="B3" s="18"/>
      <c r="C3" s="19"/>
      <c r="D3" s="19"/>
      <c r="E3" s="17"/>
      <c r="F3" s="20"/>
      <c r="G3" s="35" t="s">
        <v>19</v>
      </c>
      <c r="H3" s="35"/>
      <c r="I3" s="35"/>
      <c r="J3" s="35"/>
      <c r="K3" s="35"/>
      <c r="L3" s="35"/>
      <c r="M3" s="35"/>
      <c r="N3" s="35"/>
      <c r="O3" s="35"/>
      <c r="P3" s="35"/>
    </row>
    <row r="4" spans="1:16" s="22" customFormat="1" ht="26.25" customHeight="1" x14ac:dyDescent="0.25">
      <c r="A4" s="17"/>
      <c r="B4" s="18"/>
      <c r="C4" s="19"/>
      <c r="D4" s="19"/>
      <c r="E4" s="17"/>
      <c r="F4" s="34" t="s">
        <v>30</v>
      </c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x14ac:dyDescent="0.25">
      <c r="A5" s="31" t="s">
        <v>20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7" spans="1:16" ht="30" x14ac:dyDescent="0.25">
      <c r="A7" s="32" t="s">
        <v>2</v>
      </c>
      <c r="B7" s="32" t="s">
        <v>0</v>
      </c>
      <c r="C7" s="3" t="s">
        <v>1</v>
      </c>
      <c r="D7" s="3" t="s">
        <v>1</v>
      </c>
      <c r="E7" s="33" t="s">
        <v>10</v>
      </c>
      <c r="F7" s="33"/>
      <c r="G7" s="33"/>
      <c r="H7" s="33"/>
      <c r="I7" s="33"/>
      <c r="J7" s="33"/>
      <c r="K7" s="33"/>
      <c r="L7" s="33"/>
      <c r="M7" s="33"/>
      <c r="N7" s="3" t="s">
        <v>11</v>
      </c>
      <c r="O7" s="3" t="s">
        <v>12</v>
      </c>
      <c r="P7" s="32" t="s">
        <v>31</v>
      </c>
    </row>
    <row r="8" spans="1:16" s="2" customFormat="1" ht="297.60000000000002" customHeight="1" x14ac:dyDescent="0.25">
      <c r="A8" s="32"/>
      <c r="B8" s="32"/>
      <c r="C8" s="3"/>
      <c r="D8" s="3"/>
      <c r="E8" s="3" t="s">
        <v>21</v>
      </c>
      <c r="F8" s="3" t="s">
        <v>3</v>
      </c>
      <c r="G8" s="3" t="s">
        <v>4</v>
      </c>
      <c r="H8" s="3" t="s">
        <v>22</v>
      </c>
      <c r="I8" s="3" t="s">
        <v>5</v>
      </c>
      <c r="J8" s="3" t="s">
        <v>6</v>
      </c>
      <c r="K8" s="3" t="s">
        <v>7</v>
      </c>
      <c r="L8" s="3" t="s">
        <v>8</v>
      </c>
      <c r="M8" s="3" t="s">
        <v>9</v>
      </c>
      <c r="N8" s="3" t="s">
        <v>13</v>
      </c>
      <c r="O8" s="3" t="s">
        <v>14</v>
      </c>
      <c r="P8" s="32"/>
    </row>
    <row r="9" spans="1:16" x14ac:dyDescent="0.25">
      <c r="A9" s="10" t="s">
        <v>15</v>
      </c>
      <c r="B9" s="10">
        <v>1</v>
      </c>
      <c r="C9" s="10"/>
      <c r="D9" s="10"/>
      <c r="E9" s="10">
        <v>2</v>
      </c>
      <c r="F9" s="10">
        <v>3</v>
      </c>
      <c r="G9" s="10">
        <v>4</v>
      </c>
      <c r="H9" s="10">
        <v>5</v>
      </c>
      <c r="I9" s="10">
        <v>6</v>
      </c>
      <c r="J9" s="10">
        <v>7</v>
      </c>
      <c r="K9" s="10">
        <v>8</v>
      </c>
      <c r="L9" s="10">
        <v>9</v>
      </c>
      <c r="M9" s="10">
        <v>10</v>
      </c>
      <c r="N9" s="10">
        <v>11</v>
      </c>
      <c r="O9" s="10">
        <v>12</v>
      </c>
      <c r="P9" s="10">
        <v>13</v>
      </c>
    </row>
    <row r="10" spans="1:16" ht="21" customHeight="1" x14ac:dyDescent="0.25">
      <c r="A10" s="16"/>
      <c r="B10" s="16"/>
      <c r="C10" s="16"/>
      <c r="D10" s="16"/>
      <c r="E10" s="23" t="s">
        <v>23</v>
      </c>
      <c r="F10" s="24" t="s">
        <v>24</v>
      </c>
      <c r="G10" s="25" t="s">
        <v>25</v>
      </c>
      <c r="H10" s="26" t="s">
        <v>26</v>
      </c>
      <c r="I10" s="23" t="s">
        <v>27</v>
      </c>
      <c r="J10" s="25" t="s">
        <v>28</v>
      </c>
      <c r="K10" s="27"/>
      <c r="L10" s="23" t="s">
        <v>29</v>
      </c>
      <c r="M10" s="28"/>
      <c r="N10" s="15"/>
      <c r="O10" s="15"/>
      <c r="P10" s="15"/>
    </row>
    <row r="11" spans="1:16" ht="60" x14ac:dyDescent="0.25">
      <c r="A11" s="4">
        <v>1</v>
      </c>
      <c r="B11" s="4" t="s">
        <v>16</v>
      </c>
      <c r="C11" s="11">
        <v>270095</v>
      </c>
      <c r="D11" s="12">
        <v>1340003</v>
      </c>
      <c r="E11" s="5">
        <v>1755</v>
      </c>
      <c r="F11" s="6">
        <v>1.5</v>
      </c>
      <c r="G11" s="6">
        <v>1.68</v>
      </c>
      <c r="H11" s="29">
        <v>1.113</v>
      </c>
      <c r="I11" s="6">
        <v>1.61</v>
      </c>
      <c r="J11" s="7">
        <v>1.04</v>
      </c>
      <c r="K11" s="30">
        <f>ROUND(E11*F11*G11*H11*I11*J11,2)</f>
        <v>8241.99</v>
      </c>
      <c r="L11" s="6">
        <v>1</v>
      </c>
      <c r="M11" s="8">
        <f>ROUND(K11*L11,2)</f>
        <v>8241.99</v>
      </c>
      <c r="N11" s="8">
        <v>23064.400000000001</v>
      </c>
      <c r="O11" s="8">
        <v>6650</v>
      </c>
      <c r="P11" s="9">
        <f>M11+N11+O11</f>
        <v>37956.39</v>
      </c>
    </row>
    <row r="12" spans="1:16" ht="45" x14ac:dyDescent="0.25">
      <c r="A12" s="4">
        <v>2</v>
      </c>
      <c r="B12" s="4" t="s">
        <v>17</v>
      </c>
      <c r="C12" s="11">
        <v>270065</v>
      </c>
      <c r="D12" s="12">
        <v>1340001</v>
      </c>
      <c r="E12" s="5">
        <v>1755</v>
      </c>
      <c r="F12" s="6">
        <v>1.5</v>
      </c>
      <c r="G12" s="6">
        <v>2.23</v>
      </c>
      <c r="H12" s="29">
        <v>1.113</v>
      </c>
      <c r="I12" s="6">
        <v>1.23</v>
      </c>
      <c r="J12" s="7">
        <v>1.03</v>
      </c>
      <c r="K12" s="30">
        <f t="shared" ref="K12:K13" si="0">ROUND(E12*F12*G12*H12*I12*J12,2)</f>
        <v>8277.7199999999993</v>
      </c>
      <c r="L12" s="6">
        <v>1</v>
      </c>
      <c r="M12" s="8">
        <f t="shared" ref="M12:M13" si="1">ROUND(K12*L12,2)</f>
        <v>8277.7199999999993</v>
      </c>
      <c r="N12" s="8">
        <v>47242.83</v>
      </c>
      <c r="O12" s="8">
        <v>15240</v>
      </c>
      <c r="P12" s="9">
        <f t="shared" ref="P12:P13" si="2">M12+N12+O12</f>
        <v>70760.55</v>
      </c>
    </row>
    <row r="13" spans="1:16" ht="45" x14ac:dyDescent="0.25">
      <c r="A13" s="4">
        <v>3</v>
      </c>
      <c r="B13" s="4" t="s">
        <v>18</v>
      </c>
      <c r="C13" s="13">
        <v>270089</v>
      </c>
      <c r="D13" s="14">
        <v>1340012</v>
      </c>
      <c r="E13" s="5">
        <v>1755</v>
      </c>
      <c r="F13" s="6">
        <v>1.5</v>
      </c>
      <c r="G13" s="6">
        <v>2.57</v>
      </c>
      <c r="H13" s="29">
        <v>1.113</v>
      </c>
      <c r="I13" s="6">
        <v>1.1299999999999999</v>
      </c>
      <c r="J13" s="7">
        <v>0.97</v>
      </c>
      <c r="K13" s="30">
        <f t="shared" si="0"/>
        <v>8253.67</v>
      </c>
      <c r="L13" s="6">
        <v>1</v>
      </c>
      <c r="M13" s="8">
        <f t="shared" si="1"/>
        <v>8253.67</v>
      </c>
      <c r="N13" s="8">
        <v>38066.379999999997</v>
      </c>
      <c r="O13" s="8">
        <v>9340</v>
      </c>
      <c r="P13" s="9">
        <f t="shared" si="2"/>
        <v>55660.049999999996</v>
      </c>
    </row>
  </sheetData>
  <mergeCells count="8">
    <mergeCell ref="I2:P2"/>
    <mergeCell ref="G3:P3"/>
    <mergeCell ref="F4:P4"/>
    <mergeCell ref="A5:P5"/>
    <mergeCell ref="A7:A8"/>
    <mergeCell ref="B7:B8"/>
    <mergeCell ref="E7:M7"/>
    <mergeCell ref="P7:P8"/>
  </mergeCells>
  <pageMargins left="0" right="0" top="0.74803149606299213" bottom="0.74803149606299213" header="0.31496062992125984" footer="0.31496062992125984"/>
  <pageSetup paperSize="9" scale="71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2024-01-16T07:45:45Z</dcterms:modified>
</cp:coreProperties>
</file>